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236" windowWidth="9300" windowHeight="8850" activeTab="0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</externalReferences>
  <definedNames>
    <definedName name="_xlnm.Print_Area" localSheetId="0">'CCIS'!$A$1:$I$40</definedName>
  </definedNames>
  <calcPr fullCalcOnLoad="1"/>
</workbook>
</file>

<file path=xl/sharedStrings.xml><?xml version="1.0" encoding="utf-8"?>
<sst xmlns="http://schemas.openxmlformats.org/spreadsheetml/2006/main" count="155" uniqueCount="125">
  <si>
    <t>DOMINANT ENTERPRISE BERHAD</t>
  </si>
  <si>
    <t>(Company No.221206-D)</t>
  </si>
  <si>
    <t>CONDENSED CONSOLIDATED INCOME STATEMENTS (UNAUDITED)</t>
  </si>
  <si>
    <t>FYE2007</t>
  </si>
  <si>
    <t>FYE2006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</si>
  <si>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</si>
  <si>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</si>
  <si>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</si>
  <si>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</si>
  <si>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</si>
  <si>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</si>
  <si>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</si>
  <si>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</si>
  <si>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</si>
  <si>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</si>
  <si>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</si>
  <si>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</si>
  <si>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</si>
  <si>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</si>
  <si>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</si>
  <si>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</si>
  <si>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</si>
  <si>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 xml:space="preserve">Statements  for the financial year ended  31st March 2006  and the accompanying explanatory notes to the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</si>
  <si>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</si>
  <si>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</si>
  <si>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</si>
  <si>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</si>
  <si>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</si>
  <si>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</si>
  <si>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</si>
  <si>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</si>
  <si>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</si>
  <si>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</si>
  <si>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</si>
  <si>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</si>
  <si>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</si>
  <si>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</si>
  <si>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</si>
  <si>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</si>
  <si>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capital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</si>
  <si>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</si>
  <si>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</si>
  <si>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</si>
  <si>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</si>
  <si>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</si>
  <si>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</si>
  <si>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</si>
  <si>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</si>
  <si>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</si>
  <si>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</si>
  <si>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</si>
  <si>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</si>
  <si>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</si>
  <si>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</si>
  <si>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</si>
  <si>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</si>
  <si>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</si>
  <si>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</si>
  <si>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</si>
  <si>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the financial year ended  31st  March 2006  and  the accompanying  explanatory notes to the interim financial reports.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</si>
  <si>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</si>
  <si>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</si>
  <si>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</si>
  <si>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</si>
  <si>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</si>
  <si>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</si>
  <si>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</si>
  <si>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</si>
  <si>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</si>
  <si>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</si>
  <si>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</si>
  <si>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cash from financing activities</t>
  </si>
  <si>
    <t>Net Changes in Cash &amp; Cash Equivalents</t>
  </si>
  <si>
    <t>* Cash and cash equivalents at end of financial year comprise the following :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</si>
  <si>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</si>
  <si>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</si>
  <si>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</si>
  <si>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</si>
  <si>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Statements for the financial year ended 31st March 2006 and the accompanying explanatory notes to the interim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</si>
  <si>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</si>
  <si>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</si>
  <si>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</si>
  <si>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</si>
  <si>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</si>
  <si>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</si>
  <si>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</si>
  <si>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</si>
  <si>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</si>
  <si>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</si>
  <si>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</si>
  <si>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</si>
  <si>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</si>
  <si>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Balance as at 1 April 2005</t>
  </si>
  <si>
    <t>Issuance of shares</t>
  </si>
  <si>
    <t xml:space="preserve">   - pursuant to ESOS</t>
  </si>
  <si>
    <t>Dividend</t>
  </si>
  <si>
    <t>Translation Deficit</t>
  </si>
  <si>
    <t>Balance as at 1 April 2006</t>
  </si>
  <si>
    <t xml:space="preserve">The Condensed Consolidated Statements of Changes In Equity should be read in conjunction with the Audited </t>
  </si>
  <si>
    <t xml:space="preserve">Financial Statements for the financial year ended 31st March 2006 and the accompanying explanatory notes to </t>
  </si>
  <si>
    <t>the interim financial reports.</t>
  </si>
  <si>
    <t xml:space="preserve"> 31 December 2006</t>
  </si>
  <si>
    <t xml:space="preserve">   - pursuant to Bonus Issue</t>
  </si>
  <si>
    <t>Net profit for the period</t>
  </si>
  <si>
    <t>Net cash from / (used in)  operating activities</t>
  </si>
  <si>
    <t>Net cash (used in) investing activities</t>
  </si>
  <si>
    <t>FOR THE FOURTH QUARTER ENDED 31 MARCH 2007</t>
  </si>
  <si>
    <t>Current Quarter Ended 31.03.2007</t>
  </si>
  <si>
    <t xml:space="preserve">Preceding Year Corresponding Quarter Ended 31.03.2006         </t>
  </si>
  <si>
    <t>Current Year    To Date              Ended  31.03.2007</t>
  </si>
  <si>
    <t xml:space="preserve">Preceding Year Corresponding Quarter Ended 31.03.2006 </t>
  </si>
  <si>
    <t>AS AT 31 MARCH 2007</t>
  </si>
  <si>
    <t xml:space="preserve"> 31 March 2007</t>
  </si>
  <si>
    <t>Financial Year Ended 31.03.2007</t>
  </si>
  <si>
    <t>Financial Year Ended 31.03.2006</t>
  </si>
  <si>
    <t>Balance as at 31 March 2007</t>
  </si>
  <si>
    <t>Balance as at 31 March 2006</t>
  </si>
  <si>
    <t xml:space="preserve">          Asset held for sale</t>
  </si>
  <si>
    <t>Translation Surplus</t>
  </si>
  <si>
    <t xml:space="preserve">Disposal of property </t>
  </si>
  <si>
    <t xml:space="preserve">   - pursuant to revaluation reserve</t>
  </si>
  <si>
    <t>Adjustment for foreign exchange differentials</t>
  </si>
  <si>
    <t>Cash generated from / (used in) operations</t>
  </si>
  <si>
    <t>Cash &amp; Cash Equivalents at beginning of year</t>
  </si>
  <si>
    <t>Cash &amp; Cash Equivalents at end of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</si>
</sst>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3" fontId="1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15" applyNumberFormat="1" applyFont="1" applyFill="1" applyAlignment="1">
      <alignment/>
    </xf>
    <xf numFmtId="43" fontId="2" fillId="0" borderId="0" xfId="15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2" fillId="0" borderId="0" xfId="1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7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5" xfId="15" applyNumberFormat="1" applyFont="1" applyFill="1" applyBorder="1" applyAlignment="1">
      <alignment/>
    </xf>
    <xf numFmtId="171" fontId="2" fillId="0" borderId="0" xfId="20" applyNumberFormat="1" applyFont="1" applyFill="1" applyAlignment="1">
      <alignment/>
    </xf>
    <xf numFmtId="43" fontId="2" fillId="0" borderId="0" xfId="15" applyFont="1" applyFill="1" applyBorder="1" applyAlignment="1">
      <alignment vertical="center"/>
    </xf>
    <xf numFmtId="170" fontId="2" fillId="0" borderId="0" xfId="15" applyNumberFormat="1" applyFont="1" applyFill="1" applyAlignment="1">
      <alignment vertical="center"/>
    </xf>
    <xf numFmtId="170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8" xfId="15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43" fontId="2" fillId="0" borderId="0" xfId="15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70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1" fillId="2" borderId="0" xfId="15" applyFont="1" applyFill="1" applyAlignment="1">
      <alignment/>
    </xf>
    <xf numFmtId="43" fontId="6" fillId="0" borderId="0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2" fillId="0" borderId="9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170" fontId="2" fillId="0" borderId="7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9" fillId="0" borderId="0" xfId="15" applyFont="1" applyFill="1" applyAlignment="1">
      <alignment horizontal="left"/>
    </xf>
    <xf numFmtId="170" fontId="10" fillId="0" borderId="0" xfId="15" applyNumberFormat="1" applyFont="1" applyFill="1" applyAlignment="1">
      <alignment/>
    </xf>
    <xf numFmtId="43" fontId="11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2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5" xfId="15" applyNumberFormat="1" applyFont="1" applyFill="1" applyBorder="1" applyAlignment="1">
      <alignment horizontal="right" vertical="center"/>
    </xf>
    <xf numFmtId="170" fontId="2" fillId="0" borderId="7" xfId="15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15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horizontal="justify" vertical="top" wrapText="1"/>
    </xf>
    <xf numFmtId="170" fontId="2" fillId="0" borderId="7" xfId="15" applyNumberFormat="1" applyFont="1" applyFill="1" applyBorder="1" applyAlignment="1">
      <alignment vertic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/>
    </xf>
    <xf numFmtId="43" fontId="14" fillId="0" borderId="0" xfId="15" applyFont="1" applyAlignment="1">
      <alignment/>
    </xf>
    <xf numFmtId="43" fontId="1" fillId="0" borderId="0" xfId="15" applyFont="1" applyBorder="1" applyAlignment="1">
      <alignment vertical="center"/>
    </xf>
    <xf numFmtId="170" fontId="2" fillId="0" borderId="8" xfId="15" applyNumberFormat="1" applyFont="1" applyBorder="1" applyAlignment="1">
      <alignment vertical="center"/>
    </xf>
    <xf numFmtId="170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19" applyFont="1">
      <alignment/>
      <protection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  <xf numFmtId="170" fontId="1" fillId="0" borderId="0" xfId="15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3" fillId="0" borderId="0" xfId="15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DSBn-Accs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B\Quarterly%20Report\FY%202007\3rd%20Q%2031.12.2006\consol%20311206w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JE"/>
      <sheetName val="ExRate"/>
      <sheetName val="ConLiab"/>
      <sheetName val="EPS(YTD)"/>
      <sheetName val="EPS(current Q)"/>
      <sheetName val="CFwk"/>
      <sheetName val="CCIS"/>
      <sheetName val="CCBS"/>
      <sheetName val="CCCFS"/>
      <sheetName val="CCS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106</v>
      </c>
    </row>
    <row r="5" ht="12" customHeight="1"/>
    <row r="6" spans="1:8" s="11" customFormat="1" ht="37.5" customHeight="1">
      <c r="A6" s="8"/>
      <c r="B6" s="9" t="s">
        <v>3</v>
      </c>
      <c r="C6" s="10"/>
      <c r="D6" s="9" t="s">
        <v>4</v>
      </c>
      <c r="E6" s="10"/>
      <c r="F6" s="9" t="s">
        <v>3</v>
      </c>
      <c r="G6" s="10"/>
      <c r="H6" s="9" t="s">
        <v>4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5</v>
      </c>
      <c r="D8" s="19"/>
      <c r="E8" s="15"/>
      <c r="F8" s="17"/>
      <c r="G8" s="18" t="s">
        <v>6</v>
      </c>
      <c r="H8" s="19"/>
    </row>
    <row r="9" spans="1:8" s="25" customFormat="1" ht="58.5" customHeight="1">
      <c r="A9" s="20"/>
      <c r="B9" s="21" t="s">
        <v>107</v>
      </c>
      <c r="C9" s="22"/>
      <c r="D9" s="23" t="s">
        <v>108</v>
      </c>
      <c r="E9" s="24"/>
      <c r="F9" s="21" t="s">
        <v>109</v>
      </c>
      <c r="G9" s="22"/>
      <c r="H9" s="23" t="s">
        <v>110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7</v>
      </c>
      <c r="C11" s="29"/>
      <c r="D11" s="28" t="s">
        <v>7</v>
      </c>
      <c r="E11" s="29"/>
      <c r="F11" s="28" t="s">
        <v>7</v>
      </c>
      <c r="G11" s="29"/>
      <c r="H11" s="28" t="s">
        <v>7</v>
      </c>
    </row>
    <row r="12" ht="15" customHeight="1"/>
    <row r="13" spans="1:8" s="11" customFormat="1" ht="13.5" customHeight="1" thickBot="1">
      <c r="A13" s="8" t="s">
        <v>8</v>
      </c>
      <c r="B13" s="30">
        <v>64118</v>
      </c>
      <c r="C13" s="31"/>
      <c r="D13" s="30">
        <v>59233</v>
      </c>
      <c r="E13" s="31"/>
      <c r="F13" s="30">
        <v>275233</v>
      </c>
      <c r="G13" s="31"/>
      <c r="H13" s="30">
        <v>223876</v>
      </c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9</v>
      </c>
      <c r="B15" s="12">
        <v>4451</v>
      </c>
      <c r="C15" s="31"/>
      <c r="D15" s="12">
        <v>2091</v>
      </c>
      <c r="E15" s="31"/>
      <c r="F15" s="12">
        <v>20320</v>
      </c>
      <c r="G15" s="31"/>
      <c r="H15" s="12">
        <v>10369</v>
      </c>
    </row>
    <row r="16" spans="1:8" s="11" customFormat="1" ht="13.5" customHeight="1">
      <c r="A16" s="8"/>
      <c r="B16" s="12"/>
      <c r="C16" s="31"/>
      <c r="D16" s="12"/>
      <c r="E16" s="31"/>
      <c r="F16" s="12"/>
      <c r="G16" s="31"/>
      <c r="H16" s="12"/>
    </row>
    <row r="17" spans="1:8" s="11" customFormat="1" ht="13.5" customHeight="1">
      <c r="A17" s="8" t="s">
        <v>10</v>
      </c>
      <c r="B17" s="12">
        <v>-514</v>
      </c>
      <c r="C17" s="31"/>
      <c r="D17" s="12">
        <v>-414</v>
      </c>
      <c r="E17" s="31"/>
      <c r="F17" s="12">
        <v>-2479</v>
      </c>
      <c r="G17" s="31"/>
      <c r="H17" s="12">
        <v>-1524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11</v>
      </c>
      <c r="B19" s="12">
        <v>33</v>
      </c>
      <c r="C19" s="31"/>
      <c r="D19" s="12">
        <v>12</v>
      </c>
      <c r="E19" s="31"/>
      <c r="F19" s="12">
        <v>140</v>
      </c>
      <c r="G19" s="31"/>
      <c r="H19" s="12">
        <v>138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8" s="11" customFormat="1" ht="13.5" customHeight="1">
      <c r="A21" s="8" t="s">
        <v>12</v>
      </c>
      <c r="B21" s="12">
        <v>3970</v>
      </c>
      <c r="C21" s="31"/>
      <c r="D21" s="12">
        <v>1689</v>
      </c>
      <c r="E21" s="31"/>
      <c r="F21" s="12">
        <f>SUM(F15:F20)</f>
        <v>17981</v>
      </c>
      <c r="G21" s="31"/>
      <c r="H21" s="12">
        <f>SUM(H15:H20)</f>
        <v>8983</v>
      </c>
    </row>
    <row r="22" spans="1:8" s="11" customFormat="1" ht="13.5" customHeight="1">
      <c r="A22" s="8"/>
      <c r="B22" s="35"/>
      <c r="C22" s="31"/>
      <c r="D22" s="12"/>
      <c r="E22" s="31"/>
      <c r="F22" s="35"/>
      <c r="G22" s="31"/>
      <c r="H22" s="12"/>
    </row>
    <row r="23" spans="1:8" s="33" customFormat="1" ht="13.5" customHeight="1">
      <c r="A23" s="32" t="s">
        <v>13</v>
      </c>
      <c r="B23" s="12">
        <v>-1436</v>
      </c>
      <c r="C23" s="31"/>
      <c r="D23" s="12">
        <v>-745</v>
      </c>
      <c r="E23" s="31"/>
      <c r="F23" s="12">
        <v>-4319</v>
      </c>
      <c r="G23" s="31"/>
      <c r="H23" s="12">
        <v>-2267</v>
      </c>
    </row>
    <row r="24" spans="1:8" s="33" customFormat="1" ht="13.5" customHeight="1">
      <c r="A24" s="32"/>
      <c r="B24" s="34"/>
      <c r="C24" s="31"/>
      <c r="D24" s="34"/>
      <c r="E24" s="31"/>
      <c r="F24" s="34"/>
      <c r="G24" s="31"/>
      <c r="H24" s="34"/>
    </row>
    <row r="25" spans="1:8" s="33" customFormat="1" ht="13.5" customHeight="1" thickBot="1">
      <c r="A25" s="32" t="s">
        <v>14</v>
      </c>
      <c r="B25" s="30">
        <v>2534</v>
      </c>
      <c r="C25" s="31"/>
      <c r="D25" s="30">
        <v>944</v>
      </c>
      <c r="E25" s="31"/>
      <c r="F25" s="30">
        <f>SUM(F21:F23)</f>
        <v>13662</v>
      </c>
      <c r="G25" s="31"/>
      <c r="H25" s="30">
        <f>SUM(H21:H23)</f>
        <v>6716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15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16</v>
      </c>
      <c r="B28" s="12">
        <v>2502</v>
      </c>
      <c r="C28" s="31"/>
      <c r="D28" s="12">
        <v>916</v>
      </c>
      <c r="E28" s="31"/>
      <c r="F28" s="12">
        <f>F30-F29</f>
        <v>13372</v>
      </c>
      <c r="G28" s="31"/>
      <c r="H28" s="12">
        <f>H30-H29</f>
        <v>6585</v>
      </c>
    </row>
    <row r="29" spans="1:8" s="39" customFormat="1" ht="13.5" customHeight="1">
      <c r="A29" s="36" t="s">
        <v>17</v>
      </c>
      <c r="B29" s="37">
        <v>32</v>
      </c>
      <c r="C29" s="38"/>
      <c r="D29" s="37">
        <v>28</v>
      </c>
      <c r="E29" s="38"/>
      <c r="F29" s="37">
        <v>290</v>
      </c>
      <c r="G29" s="38"/>
      <c r="H29" s="37">
        <v>131</v>
      </c>
    </row>
    <row r="30" spans="1:8" s="33" customFormat="1" ht="19.5" customHeight="1" thickBot="1">
      <c r="A30" s="32"/>
      <c r="B30" s="40">
        <v>2534</v>
      </c>
      <c r="C30" s="31"/>
      <c r="D30" s="40">
        <v>944</v>
      </c>
      <c r="E30" s="31"/>
      <c r="F30" s="40">
        <f>F25</f>
        <v>13662</v>
      </c>
      <c r="G30" s="31"/>
      <c r="H30" s="40">
        <f>H25</f>
        <v>6716</v>
      </c>
    </row>
    <row r="31" spans="1:8" s="33" customFormat="1" ht="27.75" customHeight="1" thickTop="1">
      <c r="A31" s="8" t="s">
        <v>18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19</v>
      </c>
      <c r="B32" s="41">
        <v>2.06</v>
      </c>
      <c r="C32" s="32"/>
      <c r="D32" s="32">
        <v>0.76</v>
      </c>
      <c r="E32" s="32"/>
      <c r="F32" s="41">
        <v>11.38</v>
      </c>
      <c r="G32" s="32"/>
      <c r="H32" s="32">
        <v>5.46</v>
      </c>
    </row>
    <row r="33" spans="1:8" s="11" customFormat="1" ht="13.5" customHeight="1">
      <c r="A33" s="8" t="s">
        <v>20</v>
      </c>
      <c r="B33" s="42">
        <v>2.02</v>
      </c>
      <c r="C33" s="32"/>
      <c r="D33" s="8">
        <v>0</v>
      </c>
      <c r="E33" s="32"/>
      <c r="F33" s="43">
        <v>0</v>
      </c>
      <c r="G33" s="32"/>
      <c r="H33" s="8">
        <v>5.35</v>
      </c>
    </row>
    <row r="34" spans="1:2" s="11" customFormat="1" ht="15" customHeight="1">
      <c r="A34" s="2"/>
      <c r="B34" s="44"/>
    </row>
    <row r="35" ht="12.75" customHeight="1"/>
    <row r="36" ht="12.75" customHeight="1"/>
    <row r="37" ht="84.75" customHeight="1"/>
    <row r="38" spans="1:7" ht="12.75" customHeight="1">
      <c r="A38" s="1" t="s">
        <v>21</v>
      </c>
      <c r="C38" s="2"/>
      <c r="E38" s="2"/>
      <c r="G38" s="2"/>
    </row>
    <row r="39" spans="1:7" ht="12.75" customHeight="1">
      <c r="A39" s="1" t="s">
        <v>22</v>
      </c>
      <c r="C39" s="2"/>
      <c r="E39" s="2"/>
      <c r="G39" s="2"/>
    </row>
    <row r="40" ht="12.75" customHeight="1">
      <c r="A40" s="1" t="s">
        <v>23</v>
      </c>
    </row>
    <row r="41" ht="12.75" customHeight="1">
      <c r="A41" s="1"/>
    </row>
  </sheetData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5" customWidth="1"/>
    <col min="4" max="4" width="6.421875" style="45" customWidth="1"/>
    <col min="5" max="5" width="13.421875" style="45" customWidth="1"/>
    <col min="6" max="6" width="1.421875" style="2" customWidth="1"/>
    <col min="7" max="7" width="9.140625" style="3" customWidth="1"/>
    <col min="8" max="8" width="10.00390625" style="3" customWidth="1"/>
    <col min="9" max="16384" width="9.140625" style="2" customWidth="1"/>
  </cols>
  <sheetData>
    <row r="1" spans="1:5" ht="12.75" customHeight="1">
      <c r="A1" s="1" t="s">
        <v>0</v>
      </c>
      <c r="B1" s="1"/>
      <c r="E1" s="46"/>
    </row>
    <row r="2" spans="1:2" ht="12.75" customHeight="1">
      <c r="A2" s="1" t="s">
        <v>1</v>
      </c>
      <c r="B2" s="1"/>
    </row>
    <row r="3" spans="1:2" ht="12.75" customHeight="1">
      <c r="A3" s="6" t="s">
        <v>24</v>
      </c>
      <c r="B3" s="6"/>
    </row>
    <row r="4" spans="1:8" ht="12.75" customHeight="1">
      <c r="A4" s="6" t="s">
        <v>111</v>
      </c>
      <c r="B4" s="6"/>
      <c r="H4" s="47"/>
    </row>
    <row r="5" spans="3:8" ht="20.25" customHeight="1">
      <c r="C5" s="48" t="s">
        <v>25</v>
      </c>
      <c r="D5" s="48"/>
      <c r="E5" s="48" t="s">
        <v>25</v>
      </c>
      <c r="H5" s="47"/>
    </row>
    <row r="6" spans="1:8" ht="12.75" customHeight="1">
      <c r="A6" s="7" t="s">
        <v>26</v>
      </c>
      <c r="C6" s="49" t="s">
        <v>112</v>
      </c>
      <c r="D6" s="48"/>
      <c r="E6" s="49" t="s">
        <v>101</v>
      </c>
      <c r="G6" s="50"/>
      <c r="H6" s="47"/>
    </row>
    <row r="7" spans="3:5" ht="12.75" customHeight="1">
      <c r="C7" s="48" t="s">
        <v>7</v>
      </c>
      <c r="D7" s="48"/>
      <c r="E7" s="48" t="s">
        <v>7</v>
      </c>
    </row>
    <row r="8" spans="3:5" ht="12.75" customHeight="1">
      <c r="C8" s="48"/>
      <c r="D8" s="48"/>
      <c r="E8" s="48"/>
    </row>
    <row r="9" spans="1:5" ht="12.75" customHeight="1">
      <c r="A9" s="51" t="s">
        <v>27</v>
      </c>
      <c r="B9" s="1"/>
      <c r="C9" s="48"/>
      <c r="D9" s="48"/>
      <c r="E9" s="48"/>
    </row>
    <row r="10" spans="1:2" ht="15.75" customHeight="1">
      <c r="A10" s="52" t="s">
        <v>28</v>
      </c>
      <c r="B10" s="52"/>
    </row>
    <row r="11" spans="1:7" ht="12.75" customHeight="1">
      <c r="A11" s="53" t="s">
        <v>29</v>
      </c>
      <c r="B11" s="53"/>
      <c r="C11" s="45">
        <v>40645</v>
      </c>
      <c r="E11" s="45">
        <v>40772</v>
      </c>
      <c r="G11" s="54"/>
    </row>
    <row r="12" spans="1:7" ht="12.75" customHeight="1">
      <c r="A12" s="53" t="s">
        <v>117</v>
      </c>
      <c r="B12" s="53"/>
      <c r="C12" s="45">
        <v>130</v>
      </c>
      <c r="E12" s="45">
        <v>0</v>
      </c>
      <c r="G12" s="54"/>
    </row>
    <row r="13" spans="1:7" ht="12.75" customHeight="1">
      <c r="A13" s="53" t="s">
        <v>30</v>
      </c>
      <c r="B13" s="53"/>
      <c r="C13" s="45">
        <v>837</v>
      </c>
      <c r="E13" s="45">
        <v>837</v>
      </c>
      <c r="G13" s="54"/>
    </row>
    <row r="14" spans="1:7" ht="12.75" customHeight="1">
      <c r="A14" s="53"/>
      <c r="B14" s="53"/>
      <c r="C14" s="55">
        <f>SUM(C11:C13)</f>
        <v>41612</v>
      </c>
      <c r="E14" s="55">
        <f>SUM(E11:E13)</f>
        <v>41609</v>
      </c>
      <c r="G14" s="54"/>
    </row>
    <row r="15" spans="1:7" ht="12.75" customHeight="1">
      <c r="A15" s="53"/>
      <c r="B15" s="53"/>
      <c r="G15" s="54"/>
    </row>
    <row r="16" spans="1:7" ht="12.75" customHeight="1">
      <c r="A16" s="52" t="s">
        <v>31</v>
      </c>
      <c r="B16" s="52"/>
      <c r="G16" s="54"/>
    </row>
    <row r="17" spans="1:7" ht="12.75" customHeight="1">
      <c r="A17" s="53" t="s">
        <v>32</v>
      </c>
      <c r="B17" s="53"/>
      <c r="C17" s="45">
        <v>47932</v>
      </c>
      <c r="E17" s="45">
        <v>43894</v>
      </c>
      <c r="G17" s="54"/>
    </row>
    <row r="18" spans="1:7" ht="12.75" customHeight="1">
      <c r="A18" s="53" t="s">
        <v>33</v>
      </c>
      <c r="B18" s="53"/>
      <c r="C18" s="45">
        <v>53888</v>
      </c>
      <c r="E18" s="45">
        <v>50836</v>
      </c>
      <c r="G18" s="54"/>
    </row>
    <row r="19" spans="1:7" ht="12.75" customHeight="1">
      <c r="A19" s="53" t="s">
        <v>34</v>
      </c>
      <c r="B19" s="53"/>
      <c r="C19" s="45">
        <v>1788</v>
      </c>
      <c r="E19" s="45">
        <v>1701</v>
      </c>
      <c r="G19" s="54"/>
    </row>
    <row r="20" spans="1:7" ht="12.75" customHeight="1">
      <c r="A20" s="53" t="s">
        <v>35</v>
      </c>
      <c r="B20" s="53"/>
      <c r="C20" s="45">
        <v>8992</v>
      </c>
      <c r="E20" s="45">
        <v>7480</v>
      </c>
      <c r="G20" s="54"/>
    </row>
    <row r="21" spans="1:7" ht="12.75" customHeight="1">
      <c r="A21" s="53"/>
      <c r="B21" s="53"/>
      <c r="C21" s="55">
        <f>SUM(C17:C20)</f>
        <v>112600</v>
      </c>
      <c r="E21" s="55">
        <f>SUM(E17:E20)</f>
        <v>103911</v>
      </c>
      <c r="G21" s="54"/>
    </row>
    <row r="22" spans="1:7" ht="12.75" customHeight="1">
      <c r="A22" s="53"/>
      <c r="B22" s="53"/>
      <c r="F22" s="3"/>
      <c r="G22" s="54"/>
    </row>
    <row r="23" spans="1:7" ht="12.75" customHeight="1" thickBot="1">
      <c r="A23" s="56" t="s">
        <v>36</v>
      </c>
      <c r="B23" s="56"/>
      <c r="C23" s="57">
        <f>C14+C21</f>
        <v>154212</v>
      </c>
      <c r="E23" s="57">
        <f>E14+E21</f>
        <v>145520</v>
      </c>
      <c r="G23" s="54"/>
    </row>
    <row r="24" spans="1:7" ht="24" customHeight="1" thickTop="1">
      <c r="A24" s="56"/>
      <c r="B24" s="56"/>
      <c r="C24" s="58"/>
      <c r="E24" s="58"/>
      <c r="G24" s="54"/>
    </row>
    <row r="25" spans="1:7" ht="12.75" customHeight="1">
      <c r="A25" s="51" t="s">
        <v>37</v>
      </c>
      <c r="B25" s="1"/>
      <c r="C25" s="48"/>
      <c r="D25" s="48"/>
      <c r="E25" s="48"/>
      <c r="G25" s="54"/>
    </row>
    <row r="26" spans="1:7" ht="18.75" customHeight="1">
      <c r="A26" s="52" t="s">
        <v>38</v>
      </c>
      <c r="B26" s="52"/>
      <c r="G26" s="54"/>
    </row>
    <row r="27" spans="1:7" ht="12.75" customHeight="1">
      <c r="A27" s="53" t="s">
        <v>39</v>
      </c>
      <c r="B27" s="53"/>
      <c r="C27" s="45">
        <v>60901</v>
      </c>
      <c r="E27" s="45">
        <v>60439</v>
      </c>
      <c r="G27" s="54"/>
    </row>
    <row r="28" spans="1:7" ht="12.75" customHeight="1">
      <c r="A28" s="53" t="s">
        <v>40</v>
      </c>
      <c r="B28" s="53"/>
      <c r="C28" s="45">
        <v>195</v>
      </c>
      <c r="E28" s="45">
        <v>195</v>
      </c>
      <c r="G28" s="54"/>
    </row>
    <row r="29" spans="1:7" ht="12.75" customHeight="1">
      <c r="A29" s="53" t="s">
        <v>41</v>
      </c>
      <c r="B29" s="53"/>
      <c r="C29" s="45">
        <f>3408+759</f>
        <v>4167</v>
      </c>
      <c r="E29" s="45">
        <v>4306</v>
      </c>
      <c r="G29" s="54"/>
    </row>
    <row r="30" spans="1:7" ht="12.75" customHeight="1">
      <c r="A30" s="53" t="s">
        <v>42</v>
      </c>
      <c r="B30" s="53"/>
      <c r="C30" s="45">
        <v>17571</v>
      </c>
      <c r="E30" s="45">
        <v>14720</v>
      </c>
      <c r="G30" s="54"/>
    </row>
    <row r="31" spans="1:7" ht="12.75" customHeight="1">
      <c r="A31" s="53"/>
      <c r="B31" s="53"/>
      <c r="C31" s="59">
        <f>SUM(C27:C30)</f>
        <v>82834</v>
      </c>
      <c r="E31" s="59">
        <f>SUM(E27:E30)</f>
        <v>79660</v>
      </c>
      <c r="G31" s="54"/>
    </row>
    <row r="32" spans="1:7" ht="12.75" customHeight="1">
      <c r="A32" s="56" t="s">
        <v>43</v>
      </c>
      <c r="B32" s="56"/>
      <c r="C32" s="45">
        <v>736</v>
      </c>
      <c r="E32" s="45">
        <v>704</v>
      </c>
      <c r="F32" s="3"/>
      <c r="G32" s="54"/>
    </row>
    <row r="33" spans="1:7" ht="4.5" customHeight="1">
      <c r="A33" s="53"/>
      <c r="B33" s="53"/>
      <c r="G33" s="54"/>
    </row>
    <row r="34" spans="1:7" ht="12.75" customHeight="1" thickBot="1">
      <c r="A34" s="56" t="s">
        <v>44</v>
      </c>
      <c r="B34" s="56"/>
      <c r="C34" s="60">
        <f>SUM(C31:C32)</f>
        <v>83570</v>
      </c>
      <c r="E34" s="60">
        <f>SUM(E31:E32)</f>
        <v>80364</v>
      </c>
      <c r="G34" s="54"/>
    </row>
    <row r="35" spans="1:7" ht="12.75" customHeight="1" thickTop="1">
      <c r="A35" s="53"/>
      <c r="B35" s="53"/>
      <c r="G35" s="54"/>
    </row>
    <row r="36" spans="1:7" ht="12.75" customHeight="1">
      <c r="A36" s="52" t="s">
        <v>45</v>
      </c>
      <c r="B36" s="52"/>
      <c r="G36" s="54"/>
    </row>
    <row r="37" spans="1:7" ht="12.75" customHeight="1">
      <c r="A37" s="53" t="s">
        <v>46</v>
      </c>
      <c r="B37" s="53"/>
      <c r="C37" s="45">
        <v>110</v>
      </c>
      <c r="E37" s="45">
        <v>139</v>
      </c>
      <c r="G37" s="54"/>
    </row>
    <row r="38" spans="1:7" ht="12.75" customHeight="1">
      <c r="A38" s="53" t="s">
        <v>47</v>
      </c>
      <c r="B38" s="53"/>
      <c r="C38" s="45">
        <v>100</v>
      </c>
      <c r="E38" s="45">
        <v>111</v>
      </c>
      <c r="G38" s="54"/>
    </row>
    <row r="39" spans="1:7" ht="12.75" customHeight="1">
      <c r="A39" s="53" t="s">
        <v>48</v>
      </c>
      <c r="B39" s="53"/>
      <c r="C39" s="45">
        <v>2320</v>
      </c>
      <c r="E39" s="45">
        <v>2350</v>
      </c>
      <c r="G39" s="54"/>
    </row>
    <row r="40" spans="1:7" ht="12.75" customHeight="1">
      <c r="A40" s="53" t="s">
        <v>49</v>
      </c>
      <c r="B40" s="53"/>
      <c r="C40" s="45">
        <v>2021</v>
      </c>
      <c r="E40" s="45">
        <v>2021</v>
      </c>
      <c r="G40" s="54"/>
    </row>
    <row r="41" spans="1:7" ht="12.75" customHeight="1">
      <c r="A41" s="53"/>
      <c r="B41" s="53"/>
      <c r="C41" s="55">
        <f>SUM(C37:C40)</f>
        <v>4551</v>
      </c>
      <c r="E41" s="55">
        <f>SUM(E37:E40)</f>
        <v>4621</v>
      </c>
      <c r="G41" s="54"/>
    </row>
    <row r="42" spans="1:7" ht="12.75" customHeight="1">
      <c r="A42" s="53"/>
      <c r="B42" s="53"/>
      <c r="G42" s="54"/>
    </row>
    <row r="43" spans="1:7" ht="12.75" customHeight="1">
      <c r="A43" s="52" t="s">
        <v>50</v>
      </c>
      <c r="B43" s="52"/>
      <c r="G43" s="54"/>
    </row>
    <row r="44" spans="1:7" ht="12.75" customHeight="1">
      <c r="A44" s="53" t="s">
        <v>51</v>
      </c>
      <c r="B44" s="53"/>
      <c r="C44" s="45">
        <v>16562</v>
      </c>
      <c r="E44" s="45">
        <v>13907</v>
      </c>
      <c r="G44" s="54"/>
    </row>
    <row r="45" spans="1:7" ht="12.75" customHeight="1">
      <c r="A45" s="53" t="s">
        <v>52</v>
      </c>
      <c r="B45" s="53"/>
      <c r="C45" s="45">
        <v>3989</v>
      </c>
      <c r="E45" s="45">
        <v>4250</v>
      </c>
      <c r="G45" s="54"/>
    </row>
    <row r="46" spans="1:7" ht="12.75" customHeight="1">
      <c r="A46" s="53" t="s">
        <v>53</v>
      </c>
      <c r="B46" s="53"/>
      <c r="C46" s="45">
        <v>174</v>
      </c>
      <c r="E46" s="45">
        <v>187</v>
      </c>
      <c r="G46" s="54"/>
    </row>
    <row r="47" spans="1:7" ht="12.75" customHeight="1">
      <c r="A47" s="53" t="s">
        <v>47</v>
      </c>
      <c r="B47" s="53"/>
      <c r="C47" s="45">
        <v>32</v>
      </c>
      <c r="E47" s="45">
        <v>32</v>
      </c>
      <c r="G47" s="54"/>
    </row>
    <row r="48" spans="1:7" ht="12.75" customHeight="1">
      <c r="A48" s="53" t="s">
        <v>48</v>
      </c>
      <c r="B48" s="53"/>
      <c r="C48" s="45">
        <v>43375</v>
      </c>
      <c r="E48" s="45">
        <v>40392</v>
      </c>
      <c r="G48" s="54"/>
    </row>
    <row r="49" spans="1:7" ht="12.75" customHeight="1">
      <c r="A49" s="53" t="s">
        <v>54</v>
      </c>
      <c r="B49" s="53"/>
      <c r="C49" s="45">
        <v>1959</v>
      </c>
      <c r="E49" s="45">
        <v>1767</v>
      </c>
      <c r="G49" s="54"/>
    </row>
    <row r="50" spans="1:7" ht="12.75" customHeight="1">
      <c r="A50" s="56"/>
      <c r="B50" s="56"/>
      <c r="C50" s="55">
        <f>SUM(C44:C49)</f>
        <v>66091</v>
      </c>
      <c r="E50" s="55">
        <f>SUM(E44:E49)</f>
        <v>60535</v>
      </c>
      <c r="G50" s="54"/>
    </row>
    <row r="51" spans="1:7" ht="12.75" customHeight="1">
      <c r="A51" s="2"/>
      <c r="B51" s="2"/>
      <c r="G51" s="54"/>
    </row>
    <row r="52" spans="1:7" ht="12.75" customHeight="1" thickBot="1">
      <c r="A52" s="56" t="s">
        <v>55</v>
      </c>
      <c r="B52" s="56"/>
      <c r="C52" s="61">
        <f>C41+C50</f>
        <v>70642</v>
      </c>
      <c r="E52" s="61">
        <f>E41+E50</f>
        <v>65156</v>
      </c>
      <c r="G52" s="54"/>
    </row>
    <row r="53" spans="1:7" ht="12.75" customHeight="1" thickTop="1">
      <c r="A53" s="53"/>
      <c r="B53" s="53"/>
      <c r="G53" s="54"/>
    </row>
    <row r="54" spans="1:7" ht="12.75" customHeight="1" thickBot="1">
      <c r="A54" s="56" t="s">
        <v>56</v>
      </c>
      <c r="B54" s="53"/>
      <c r="C54" s="57">
        <f>C34+C52</f>
        <v>154212</v>
      </c>
      <c r="D54" s="58"/>
      <c r="E54" s="57">
        <f>E34+E52</f>
        <v>145520</v>
      </c>
      <c r="G54" s="54"/>
    </row>
    <row r="55" ht="12.75" customHeight="1" thickTop="1">
      <c r="G55" s="54"/>
    </row>
    <row r="56" spans="1:7" ht="12.75" customHeight="1">
      <c r="A56" s="7" t="s">
        <v>57</v>
      </c>
      <c r="C56" s="62">
        <f>(C54-C32-C52)/(C27/0.5)</f>
        <v>0.6800709347958162</v>
      </c>
      <c r="D56" s="62"/>
      <c r="E56" s="62">
        <f>(E54-E32-E52)/(E27/0.5)</f>
        <v>0.6590115653799699</v>
      </c>
      <c r="G56" s="63"/>
    </row>
    <row r="57" ht="24.75" customHeight="1"/>
    <row r="58" spans="1:2" ht="12.75" customHeight="1">
      <c r="A58" s="1" t="s">
        <v>58</v>
      </c>
      <c r="B58" s="1"/>
    </row>
    <row r="59" spans="1:2" ht="12.75" customHeight="1">
      <c r="A59" s="1" t="s">
        <v>59</v>
      </c>
      <c r="B59" s="1"/>
    </row>
    <row r="60" spans="1:2" ht="12.75" customHeight="1">
      <c r="A60" s="1"/>
      <c r="B60" s="1"/>
    </row>
  </sheetData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D1"/>
    </sheetView>
  </sheetViews>
  <sheetFormatPr defaultColWidth="9.140625" defaultRowHeight="13.5" customHeight="1"/>
  <cols>
    <col min="1" max="1" width="50.140625" style="2" customWidth="1"/>
    <col min="2" max="2" width="9.57421875" style="67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09" t="s">
        <v>0</v>
      </c>
      <c r="B1" s="109"/>
      <c r="C1" s="109"/>
      <c r="D1" s="109"/>
    </row>
    <row r="2" spans="1:4" ht="12.75" customHeight="1">
      <c r="A2" s="109" t="s">
        <v>1</v>
      </c>
      <c r="B2" s="109"/>
      <c r="C2" s="109"/>
      <c r="D2" s="109"/>
    </row>
    <row r="3" spans="1:4" ht="21" customHeight="1">
      <c r="A3" s="110" t="s">
        <v>60</v>
      </c>
      <c r="B3" s="110"/>
      <c r="C3" s="110"/>
      <c r="D3" s="110"/>
    </row>
    <row r="4" spans="1:4" ht="27" customHeight="1">
      <c r="A4" s="111"/>
      <c r="B4" s="111"/>
      <c r="C4" s="111"/>
      <c r="D4" s="111"/>
    </row>
    <row r="5" spans="2:6" s="64" customFormat="1" ht="65.25" customHeight="1">
      <c r="B5" s="112" t="s">
        <v>113</v>
      </c>
      <c r="C5" s="112"/>
      <c r="E5" s="112" t="s">
        <v>114</v>
      </c>
      <c r="F5" s="112"/>
    </row>
    <row r="6" spans="2:6" s="64" customFormat="1" ht="19.5" customHeight="1">
      <c r="B6" s="113" t="s">
        <v>7</v>
      </c>
      <c r="C6" s="113"/>
      <c r="E6" s="113" t="s">
        <v>7</v>
      </c>
      <c r="F6" s="113"/>
    </row>
    <row r="7" spans="1:5" ht="21" customHeight="1">
      <c r="A7" s="7" t="s">
        <v>61</v>
      </c>
      <c r="B7" s="5">
        <v>17981</v>
      </c>
      <c r="E7" s="5">
        <v>8983</v>
      </c>
    </row>
    <row r="8" spans="1:5" ht="19.5" customHeight="1">
      <c r="A8" s="66" t="s">
        <v>62</v>
      </c>
      <c r="E8" s="67"/>
    </row>
    <row r="9" spans="1:5" ht="16.5" customHeight="1">
      <c r="A9" s="68" t="s">
        <v>63</v>
      </c>
      <c r="B9" s="5">
        <v>3562</v>
      </c>
      <c r="E9" s="5">
        <v>1951</v>
      </c>
    </row>
    <row r="10" spans="1:6" s="72" customFormat="1" ht="16.5" customHeight="1">
      <c r="A10" s="69" t="s">
        <v>64</v>
      </c>
      <c r="B10" s="70">
        <v>2438</v>
      </c>
      <c r="C10" s="71"/>
      <c r="E10" s="70">
        <v>1437</v>
      </c>
      <c r="F10" s="71"/>
    </row>
    <row r="11" spans="1:5" ht="16.5" customHeight="1">
      <c r="A11" s="73" t="s">
        <v>65</v>
      </c>
      <c r="B11" s="5">
        <f>SUM(B7:B10)</f>
        <v>23981</v>
      </c>
      <c r="E11" s="5">
        <v>12371</v>
      </c>
    </row>
    <row r="12" spans="1:5" ht="13.5" customHeight="1">
      <c r="A12" s="11"/>
      <c r="E12" s="67"/>
    </row>
    <row r="13" spans="1:5" ht="13.5" customHeight="1">
      <c r="A13" s="66" t="s">
        <v>66</v>
      </c>
      <c r="E13" s="67"/>
    </row>
    <row r="14" spans="1:5" ht="16.5" customHeight="1">
      <c r="A14" s="68" t="s">
        <v>67</v>
      </c>
      <c r="B14" s="5">
        <v>-19367</v>
      </c>
      <c r="E14" s="5">
        <v>-21961</v>
      </c>
    </row>
    <row r="15" spans="1:6" s="72" customFormat="1" ht="16.5" customHeight="1">
      <c r="A15" s="69" t="s">
        <v>68</v>
      </c>
      <c r="B15" s="70">
        <v>2232</v>
      </c>
      <c r="C15" s="71"/>
      <c r="E15" s="70">
        <v>5705</v>
      </c>
      <c r="F15" s="71"/>
    </row>
    <row r="16" spans="1:5" ht="16.5" customHeight="1">
      <c r="A16" s="73" t="s">
        <v>122</v>
      </c>
      <c r="B16" s="5">
        <f>SUM(B11:B15)</f>
        <v>6846</v>
      </c>
      <c r="E16" s="5">
        <v>-3885</v>
      </c>
    </row>
    <row r="17" spans="1:5" ht="21" customHeight="1">
      <c r="A17" s="68" t="s">
        <v>69</v>
      </c>
      <c r="B17" s="5">
        <v>-2479</v>
      </c>
      <c r="E17" s="5">
        <v>-1524</v>
      </c>
    </row>
    <row r="18" spans="1:6" s="72" customFormat="1" ht="13.5" customHeight="1">
      <c r="A18" s="69" t="s">
        <v>70</v>
      </c>
      <c r="B18" s="70">
        <v>-2700</v>
      </c>
      <c r="C18" s="71"/>
      <c r="E18" s="70">
        <v>-1976</v>
      </c>
      <c r="F18" s="71"/>
    </row>
    <row r="19" spans="1:5" ht="17.25" customHeight="1">
      <c r="A19" s="66" t="s">
        <v>104</v>
      </c>
      <c r="B19" s="5">
        <f>SUM(B16:B18)</f>
        <v>1667</v>
      </c>
      <c r="E19" s="5">
        <v>-7385</v>
      </c>
    </row>
    <row r="20" spans="1:5" ht="17.25" customHeight="1">
      <c r="A20" s="66" t="s">
        <v>105</v>
      </c>
      <c r="B20" s="5">
        <v>-6943</v>
      </c>
      <c r="E20" s="5">
        <v>-4653</v>
      </c>
    </row>
    <row r="21" spans="1:6" s="72" customFormat="1" ht="20.25" customHeight="1">
      <c r="A21" s="74" t="s">
        <v>71</v>
      </c>
      <c r="B21" s="70">
        <v>4942</v>
      </c>
      <c r="C21" s="71"/>
      <c r="E21" s="70">
        <v>13974</v>
      </c>
      <c r="F21" s="71"/>
    </row>
    <row r="22" spans="1:5" ht="18" customHeight="1">
      <c r="A22" s="75" t="s">
        <v>72</v>
      </c>
      <c r="B22" s="45">
        <f>SUM(B19:B21)</f>
        <v>-334</v>
      </c>
      <c r="E22" s="45">
        <v>1936</v>
      </c>
    </row>
    <row r="23" spans="1:5" ht="18" customHeight="1">
      <c r="A23" s="75" t="s">
        <v>121</v>
      </c>
      <c r="B23" s="45">
        <v>185</v>
      </c>
      <c r="E23" s="45">
        <v>-63</v>
      </c>
    </row>
    <row r="24" spans="1:5" s="72" customFormat="1" ht="21" customHeight="1">
      <c r="A24" s="72" t="s">
        <v>123</v>
      </c>
      <c r="B24" s="76">
        <f>E25</f>
        <v>6944</v>
      </c>
      <c r="E24" s="76">
        <v>5071</v>
      </c>
    </row>
    <row r="25" spans="1:6" s="72" customFormat="1" ht="18" customHeight="1" thickBot="1">
      <c r="A25" s="72" t="s">
        <v>124</v>
      </c>
      <c r="B25" s="77">
        <f>SUM(B22:B24)</f>
        <v>6795</v>
      </c>
      <c r="C25" s="78"/>
      <c r="E25" s="77">
        <v>6944</v>
      </c>
      <c r="F25" s="78"/>
    </row>
    <row r="26" spans="2:5" ht="13.5" customHeight="1" thickTop="1">
      <c r="B26" s="5"/>
      <c r="E26" s="5"/>
    </row>
    <row r="27" spans="1:5" ht="21" customHeight="1">
      <c r="A27" s="69" t="s">
        <v>73</v>
      </c>
      <c r="B27" s="79"/>
      <c r="E27" s="79"/>
    </row>
    <row r="28" spans="1:5" s="11" customFormat="1" ht="19.5" customHeight="1">
      <c r="A28" s="68" t="s">
        <v>74</v>
      </c>
      <c r="B28" s="80">
        <f>CCBS!C20</f>
        <v>8992</v>
      </c>
      <c r="C28" s="33"/>
      <c r="E28" s="5">
        <v>9430</v>
      </c>
    </row>
    <row r="29" spans="1:3" ht="15" customHeight="1">
      <c r="A29" s="68" t="s">
        <v>75</v>
      </c>
      <c r="B29" s="5"/>
      <c r="C29" s="3"/>
    </row>
    <row r="30" spans="1:5" ht="13.5" customHeight="1">
      <c r="A30" s="81" t="s">
        <v>76</v>
      </c>
      <c r="B30" s="5">
        <f>B32-B28</f>
        <v>-2197</v>
      </c>
      <c r="C30" s="3"/>
      <c r="E30" s="5">
        <v>-2486</v>
      </c>
    </row>
    <row r="31" spans="2:5" ht="6" customHeight="1">
      <c r="B31" s="82"/>
      <c r="C31" s="3"/>
      <c r="E31" s="82"/>
    </row>
    <row r="32" spans="2:6" s="72" customFormat="1" ht="18" customHeight="1" thickBot="1">
      <c r="B32" s="83">
        <f>B25</f>
        <v>6795</v>
      </c>
      <c r="C32" s="39"/>
      <c r="E32" s="83">
        <f>SUM(E28:E31)</f>
        <v>6944</v>
      </c>
      <c r="F32" s="39"/>
    </row>
    <row r="33" ht="12.75" customHeight="1" thickTop="1">
      <c r="B33" s="5"/>
    </row>
    <row r="34" ht="12.75" customHeight="1">
      <c r="B34" s="5"/>
    </row>
    <row r="35" ht="12.75" customHeight="1">
      <c r="B35" s="5"/>
    </row>
    <row r="36" ht="82.5" customHeight="1">
      <c r="B36" s="5"/>
    </row>
    <row r="37" spans="1:2" ht="12.75" customHeight="1">
      <c r="A37" s="1" t="s">
        <v>77</v>
      </c>
      <c r="B37" s="5"/>
    </row>
    <row r="38" spans="1:2" ht="12.75" customHeight="1">
      <c r="A38" s="1" t="s">
        <v>78</v>
      </c>
      <c r="B38" s="5"/>
    </row>
    <row r="39" spans="1:2" ht="12.75" customHeight="1">
      <c r="A39" s="1" t="s">
        <v>79</v>
      </c>
      <c r="B39" s="5"/>
    </row>
    <row r="40" spans="1:2" ht="16.5" customHeight="1">
      <c r="A40" s="1"/>
      <c r="B40" s="5"/>
    </row>
  </sheetData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7109375" style="88" customWidth="1"/>
    <col min="2" max="2" width="8.00390625" style="85" customWidth="1"/>
    <col min="3" max="3" width="1.421875" style="85" customWidth="1"/>
    <col min="4" max="4" width="8.00390625" style="85" customWidth="1"/>
    <col min="5" max="5" width="1.421875" style="85" customWidth="1"/>
    <col min="6" max="6" width="8.00390625" style="85" customWidth="1"/>
    <col min="7" max="7" width="1.421875" style="85" customWidth="1"/>
    <col min="8" max="8" width="8.00390625" style="85" customWidth="1"/>
    <col min="9" max="9" width="1.421875" style="85" customWidth="1"/>
    <col min="10" max="10" width="8.00390625" style="85" customWidth="1"/>
    <col min="11" max="11" width="1.421875" style="85" customWidth="1"/>
    <col min="12" max="12" width="8.00390625" style="85" customWidth="1"/>
    <col min="13" max="13" width="1.421875" style="85" customWidth="1"/>
    <col min="14" max="14" width="8.00390625" style="85" customWidth="1"/>
    <col min="15" max="16384" width="9.140625" style="85" customWidth="1"/>
  </cols>
  <sheetData>
    <row r="1" spans="1:14" ht="16.5" customHeight="1">
      <c r="A1" s="84" t="s">
        <v>0</v>
      </c>
      <c r="J1" s="86"/>
      <c r="N1" s="86"/>
    </row>
    <row r="2" ht="16.5" customHeight="1">
      <c r="A2" s="84" t="s">
        <v>1</v>
      </c>
    </row>
    <row r="3" ht="16.5" customHeight="1">
      <c r="A3" s="87" t="s">
        <v>80</v>
      </c>
    </row>
    <row r="4" spans="1:10" ht="24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2:14" ht="16.5" customHeight="1">
      <c r="B5" s="65" t="s">
        <v>81</v>
      </c>
      <c r="C5" s="65"/>
      <c r="D5" s="89"/>
      <c r="E5" s="89"/>
      <c r="F5" s="65" t="s">
        <v>82</v>
      </c>
      <c r="G5" s="65"/>
      <c r="H5" s="89" t="s">
        <v>83</v>
      </c>
      <c r="I5" s="90"/>
      <c r="J5" s="65"/>
      <c r="L5" s="89" t="s">
        <v>84</v>
      </c>
      <c r="M5" s="90"/>
      <c r="N5" s="65" t="s">
        <v>85</v>
      </c>
    </row>
    <row r="6" spans="2:14" ht="16.5" customHeight="1">
      <c r="B6" s="91" t="s">
        <v>86</v>
      </c>
      <c r="C6" s="65"/>
      <c r="D6" s="92" t="s">
        <v>87</v>
      </c>
      <c r="E6" s="92"/>
      <c r="F6" s="91" t="s">
        <v>88</v>
      </c>
      <c r="G6" s="65"/>
      <c r="H6" s="92" t="s">
        <v>89</v>
      </c>
      <c r="I6" s="93"/>
      <c r="J6" s="91" t="s">
        <v>85</v>
      </c>
      <c r="L6" s="92" t="s">
        <v>90</v>
      </c>
      <c r="M6" s="93"/>
      <c r="N6" s="91" t="s">
        <v>91</v>
      </c>
    </row>
    <row r="7" spans="1:14" s="96" customFormat="1" ht="16.5" customHeight="1">
      <c r="A7" s="94"/>
      <c r="B7" s="65" t="s">
        <v>7</v>
      </c>
      <c r="C7" s="65"/>
      <c r="D7" s="65" t="s">
        <v>7</v>
      </c>
      <c r="E7" s="95"/>
      <c r="F7" s="65" t="s">
        <v>7</v>
      </c>
      <c r="G7" s="65"/>
      <c r="H7" s="65" t="s">
        <v>7</v>
      </c>
      <c r="I7" s="95"/>
      <c r="J7" s="65" t="s">
        <v>7</v>
      </c>
      <c r="L7" s="65" t="s">
        <v>7</v>
      </c>
      <c r="M7" s="95"/>
      <c r="N7" s="65" t="s">
        <v>7</v>
      </c>
    </row>
    <row r="8" spans="1:14" s="96" customFormat="1" ht="16.5" customHeight="1">
      <c r="A8" s="94"/>
      <c r="B8" s="65"/>
      <c r="C8" s="65"/>
      <c r="D8" s="65"/>
      <c r="E8" s="95"/>
      <c r="F8" s="65"/>
      <c r="G8" s="65"/>
      <c r="H8" s="65"/>
      <c r="I8" s="95"/>
      <c r="J8" s="65"/>
      <c r="L8" s="65"/>
      <c r="M8" s="95"/>
      <c r="N8" s="65"/>
    </row>
    <row r="9" spans="1:14" ht="16.5" customHeight="1">
      <c r="A9" s="84" t="s">
        <v>92</v>
      </c>
      <c r="B9" s="97">
        <v>43056</v>
      </c>
      <c r="C9" s="97"/>
      <c r="D9" s="97">
        <v>187</v>
      </c>
      <c r="E9" s="97"/>
      <c r="F9" s="97">
        <f>3863+899</f>
        <v>4762</v>
      </c>
      <c r="G9" s="97"/>
      <c r="H9" s="97">
        <v>22072</v>
      </c>
      <c r="I9" s="97"/>
      <c r="J9" s="97">
        <f>SUM(B9:I9)</f>
        <v>70077</v>
      </c>
      <c r="L9" s="97">
        <v>315</v>
      </c>
      <c r="M9" s="97"/>
      <c r="N9" s="97">
        <f>SUM(J9:L9)</f>
        <v>70392</v>
      </c>
    </row>
    <row r="10" spans="1:14" ht="16.5" customHeight="1">
      <c r="A10" s="98"/>
      <c r="B10" s="97"/>
      <c r="C10" s="97"/>
      <c r="D10" s="97"/>
      <c r="E10" s="97"/>
      <c r="F10" s="97"/>
      <c r="G10" s="97"/>
      <c r="H10" s="97"/>
      <c r="I10" s="97"/>
      <c r="J10" s="97"/>
      <c r="L10" s="97"/>
      <c r="M10" s="97"/>
      <c r="N10" s="97"/>
    </row>
    <row r="11" spans="1:14" ht="16.5" customHeight="1">
      <c r="A11" s="88" t="s">
        <v>93</v>
      </c>
      <c r="B11" s="97"/>
      <c r="C11" s="97"/>
      <c r="D11" s="97"/>
      <c r="E11" s="97"/>
      <c r="F11" s="97"/>
      <c r="G11" s="97"/>
      <c r="H11" s="97"/>
      <c r="I11" s="97"/>
      <c r="J11" s="97"/>
      <c r="L11" s="97"/>
      <c r="M11" s="97"/>
      <c r="N11" s="97"/>
    </row>
    <row r="12" spans="1:14" ht="16.5" customHeight="1">
      <c r="A12" s="88" t="s">
        <v>94</v>
      </c>
      <c r="B12" s="97">
        <v>43</v>
      </c>
      <c r="C12" s="97"/>
      <c r="D12" s="97">
        <v>8</v>
      </c>
      <c r="E12" s="97"/>
      <c r="F12" s="97">
        <v>0</v>
      </c>
      <c r="G12" s="97"/>
      <c r="H12" s="97">
        <v>0</v>
      </c>
      <c r="I12" s="97"/>
      <c r="J12" s="97">
        <f>SUM(B12:I12)</f>
        <v>51</v>
      </c>
      <c r="L12" s="97">
        <v>0</v>
      </c>
      <c r="M12" s="97"/>
      <c r="N12" s="97">
        <f>SUM(J12:L12)</f>
        <v>51</v>
      </c>
    </row>
    <row r="13" spans="1:14" ht="16.5" customHeight="1">
      <c r="A13" s="88" t="s">
        <v>102</v>
      </c>
      <c r="B13" s="97">
        <v>17232</v>
      </c>
      <c r="C13" s="97"/>
      <c r="D13" s="97">
        <v>0</v>
      </c>
      <c r="E13" s="97"/>
      <c r="F13" s="97">
        <v>0</v>
      </c>
      <c r="G13" s="97"/>
      <c r="H13" s="97">
        <v>-17232</v>
      </c>
      <c r="I13" s="97"/>
      <c r="J13" s="97">
        <f>SUM(B13:I13)</f>
        <v>0</v>
      </c>
      <c r="L13" s="97">
        <v>0</v>
      </c>
      <c r="M13" s="97"/>
      <c r="N13" s="97">
        <f>SUM(J13:L13)</f>
        <v>0</v>
      </c>
    </row>
    <row r="14" spans="1:14" ht="16.5" customHeight="1">
      <c r="A14" s="98"/>
      <c r="B14" s="97"/>
      <c r="C14" s="97"/>
      <c r="D14" s="97"/>
      <c r="E14" s="97"/>
      <c r="F14" s="97"/>
      <c r="G14" s="97"/>
      <c r="H14" s="97"/>
      <c r="I14" s="97"/>
      <c r="J14" s="97"/>
      <c r="L14" s="97"/>
      <c r="M14" s="97"/>
      <c r="N14" s="97"/>
    </row>
    <row r="15" spans="1:14" ht="16.5" customHeight="1">
      <c r="A15" s="88" t="s">
        <v>103</v>
      </c>
      <c r="B15" s="97">
        <v>0</v>
      </c>
      <c r="C15" s="97"/>
      <c r="D15" s="97">
        <v>0</v>
      </c>
      <c r="E15" s="97"/>
      <c r="F15" s="97">
        <v>0</v>
      </c>
      <c r="G15" s="97"/>
      <c r="H15" s="97">
        <v>6524</v>
      </c>
      <c r="I15" s="97"/>
      <c r="J15" s="97">
        <f>SUM(B15:I15)</f>
        <v>6524</v>
      </c>
      <c r="L15" s="97">
        <v>131</v>
      </c>
      <c r="M15" s="97"/>
      <c r="N15" s="97">
        <f>SUM(J15:L15)</f>
        <v>6655</v>
      </c>
    </row>
    <row r="16" spans="2:14" ht="16.5" customHeight="1">
      <c r="B16" s="97"/>
      <c r="C16" s="97"/>
      <c r="D16" s="97"/>
      <c r="E16" s="97"/>
      <c r="F16" s="97"/>
      <c r="G16" s="97"/>
      <c r="H16" s="97"/>
      <c r="I16" s="97"/>
      <c r="J16" s="97"/>
      <c r="L16" s="97"/>
      <c r="M16" s="97"/>
      <c r="N16" s="97"/>
    </row>
    <row r="17" spans="1:14" ht="16.5" customHeight="1">
      <c r="A17" s="88" t="s">
        <v>95</v>
      </c>
      <c r="B17" s="97">
        <v>0</v>
      </c>
      <c r="C17" s="97"/>
      <c r="D17" s="97">
        <v>0</v>
      </c>
      <c r="E17" s="97"/>
      <c r="F17" s="97">
        <v>0</v>
      </c>
      <c r="G17" s="97"/>
      <c r="H17" s="97">
        <v>-3963</v>
      </c>
      <c r="I17" s="97"/>
      <c r="J17" s="97">
        <f>SUM(B17:I17)</f>
        <v>-3963</v>
      </c>
      <c r="L17" s="97">
        <v>0</v>
      </c>
      <c r="M17" s="97"/>
      <c r="N17" s="97">
        <f>SUM(J17:L17)</f>
        <v>-3963</v>
      </c>
    </row>
    <row r="18" spans="2:14" ht="16.5" customHeight="1">
      <c r="B18" s="97"/>
      <c r="C18" s="97"/>
      <c r="D18" s="97"/>
      <c r="E18" s="97"/>
      <c r="F18" s="97"/>
      <c r="G18" s="97"/>
      <c r="H18" s="97"/>
      <c r="I18" s="97"/>
      <c r="J18" s="97"/>
      <c r="L18" s="97"/>
      <c r="M18" s="97"/>
      <c r="N18" s="97"/>
    </row>
    <row r="19" spans="1:14" ht="16.5" customHeight="1">
      <c r="A19" s="88" t="s">
        <v>96</v>
      </c>
      <c r="B19" s="97">
        <v>0</v>
      </c>
      <c r="C19" s="97"/>
      <c r="D19" s="97">
        <v>0</v>
      </c>
      <c r="E19" s="97"/>
      <c r="F19" s="97">
        <v>-292</v>
      </c>
      <c r="G19" s="97"/>
      <c r="H19" s="97">
        <v>0</v>
      </c>
      <c r="I19" s="97"/>
      <c r="J19" s="97">
        <f>SUM(B19:I19)</f>
        <v>-292</v>
      </c>
      <c r="L19" s="97">
        <v>0</v>
      </c>
      <c r="M19" s="97"/>
      <c r="N19" s="97">
        <f>SUM(J19:L19)</f>
        <v>-292</v>
      </c>
    </row>
    <row r="20" spans="2:14" ht="16.5" customHeight="1">
      <c r="B20" s="97"/>
      <c r="C20" s="97"/>
      <c r="D20" s="97"/>
      <c r="E20" s="97"/>
      <c r="F20" s="97"/>
      <c r="G20" s="97"/>
      <c r="H20" s="97"/>
      <c r="I20" s="97"/>
      <c r="J20" s="97"/>
      <c r="L20" s="97"/>
      <c r="M20" s="97"/>
      <c r="N20" s="97"/>
    </row>
    <row r="21" spans="1:14" s="102" customFormat="1" ht="19.5" customHeight="1" thickBot="1">
      <c r="A21" s="99" t="s">
        <v>116</v>
      </c>
      <c r="B21" s="100">
        <f>SUM(B9:B20)</f>
        <v>60331</v>
      </c>
      <c r="C21" s="101"/>
      <c r="D21" s="100">
        <f>SUM(D9:D20)</f>
        <v>195</v>
      </c>
      <c r="E21" s="101"/>
      <c r="F21" s="100">
        <f>SUM(F9:F20)</f>
        <v>4470</v>
      </c>
      <c r="G21" s="101"/>
      <c r="H21" s="100">
        <f>SUM(H9:H20)</f>
        <v>7401</v>
      </c>
      <c r="I21" s="101"/>
      <c r="J21" s="100">
        <f>SUM(J9:J20)</f>
        <v>72397</v>
      </c>
      <c r="L21" s="100">
        <f>SUM(L9:L20)</f>
        <v>446</v>
      </c>
      <c r="M21" s="101"/>
      <c r="N21" s="100">
        <f>SUM(N9:N20)</f>
        <v>72843</v>
      </c>
    </row>
    <row r="22" spans="2:14" ht="39" customHeight="1" thickTop="1">
      <c r="B22" s="103"/>
      <c r="C22" s="104"/>
      <c r="D22" s="103"/>
      <c r="E22" s="103"/>
      <c r="F22" s="103"/>
      <c r="G22" s="104"/>
      <c r="H22" s="105"/>
      <c r="I22" s="104"/>
      <c r="J22" s="103"/>
      <c r="L22" s="105"/>
      <c r="M22" s="104"/>
      <c r="N22" s="103"/>
    </row>
    <row r="23" spans="1:14" ht="16.5" customHeight="1">
      <c r="A23" s="84" t="s">
        <v>97</v>
      </c>
      <c r="B23" s="5">
        <v>60331</v>
      </c>
      <c r="C23" s="5"/>
      <c r="D23" s="5">
        <v>195</v>
      </c>
      <c r="E23" s="5"/>
      <c r="F23" s="5">
        <v>4470</v>
      </c>
      <c r="G23" s="5"/>
      <c r="H23" s="5">
        <v>7401</v>
      </c>
      <c r="I23" s="5"/>
      <c r="J23" s="5">
        <f>SUM(B23:I23)</f>
        <v>72397</v>
      </c>
      <c r="K23" s="2"/>
      <c r="L23" s="5">
        <v>446</v>
      </c>
      <c r="M23" s="5"/>
      <c r="N23" s="5">
        <f>SUM(J23:L23)</f>
        <v>72843</v>
      </c>
    </row>
    <row r="24" spans="1:14" ht="16.5" customHeight="1">
      <c r="A24" s="98"/>
      <c r="B24" s="97"/>
      <c r="C24" s="97"/>
      <c r="D24" s="97"/>
      <c r="E24" s="97"/>
      <c r="F24" s="97"/>
      <c r="G24" s="97"/>
      <c r="H24" s="97"/>
      <c r="I24" s="97"/>
      <c r="J24" s="97"/>
      <c r="L24" s="97"/>
      <c r="M24" s="97"/>
      <c r="N24" s="97"/>
    </row>
    <row r="25" spans="1:14" ht="16.5" customHeight="1">
      <c r="A25" s="88" t="s">
        <v>93</v>
      </c>
      <c r="B25" s="97"/>
      <c r="C25" s="97"/>
      <c r="D25" s="97"/>
      <c r="E25" s="97"/>
      <c r="F25" s="97"/>
      <c r="G25" s="97"/>
      <c r="H25" s="97"/>
      <c r="I25" s="97"/>
      <c r="J25" s="97"/>
      <c r="L25" s="97"/>
      <c r="M25" s="97"/>
      <c r="N25" s="97"/>
    </row>
    <row r="26" spans="1:14" ht="16.5" customHeight="1">
      <c r="A26" s="88" t="s">
        <v>94</v>
      </c>
      <c r="B26" s="97">
        <v>570</v>
      </c>
      <c r="C26" s="97"/>
      <c r="D26" s="97">
        <v>0</v>
      </c>
      <c r="E26" s="97"/>
      <c r="F26" s="97">
        <v>0</v>
      </c>
      <c r="G26" s="97"/>
      <c r="H26" s="97">
        <v>0</v>
      </c>
      <c r="I26" s="97"/>
      <c r="J26" s="97">
        <f>SUM(B26:I26)</f>
        <v>570</v>
      </c>
      <c r="L26" s="97">
        <v>0</v>
      </c>
      <c r="M26" s="97"/>
      <c r="N26" s="97">
        <f>SUM(J26:L26)</f>
        <v>570</v>
      </c>
    </row>
    <row r="27" spans="1:14" ht="16.5" customHeight="1">
      <c r="A27" s="98"/>
      <c r="B27" s="97"/>
      <c r="C27" s="97"/>
      <c r="D27" s="97"/>
      <c r="E27" s="97"/>
      <c r="F27" s="97"/>
      <c r="G27" s="97"/>
      <c r="H27" s="97"/>
      <c r="I27" s="97"/>
      <c r="J27" s="97"/>
      <c r="L27" s="97"/>
      <c r="M27" s="97"/>
      <c r="N27" s="97"/>
    </row>
    <row r="28" spans="1:14" ht="16.5" customHeight="1">
      <c r="A28" s="88" t="s">
        <v>103</v>
      </c>
      <c r="B28" s="97">
        <v>0</v>
      </c>
      <c r="C28" s="97"/>
      <c r="D28" s="97">
        <v>0</v>
      </c>
      <c r="E28" s="97"/>
      <c r="F28" s="97">
        <f>'[1]CCIS'!F43</f>
        <v>0</v>
      </c>
      <c r="G28" s="97"/>
      <c r="H28" s="97">
        <f>CCIS!F28</f>
        <v>13372</v>
      </c>
      <c r="I28" s="97"/>
      <c r="J28" s="97">
        <f>SUM(B28:I28)</f>
        <v>13372</v>
      </c>
      <c r="L28" s="97">
        <f>CCIS!F29</f>
        <v>290</v>
      </c>
      <c r="M28" s="97"/>
      <c r="N28" s="97">
        <f>SUM(J28:L28)</f>
        <v>13662</v>
      </c>
    </row>
    <row r="29" spans="2:14" ht="16.5" customHeight="1">
      <c r="B29" s="97"/>
      <c r="C29" s="97"/>
      <c r="D29" s="97"/>
      <c r="E29" s="97"/>
      <c r="F29" s="97"/>
      <c r="G29" s="97"/>
      <c r="H29" s="97"/>
      <c r="I29" s="97"/>
      <c r="J29" s="97"/>
      <c r="L29" s="97"/>
      <c r="M29" s="97"/>
      <c r="N29" s="97"/>
    </row>
    <row r="30" spans="1:14" ht="16.5" customHeight="1">
      <c r="A30" s="88" t="s">
        <v>95</v>
      </c>
      <c r="B30" s="97">
        <v>0</v>
      </c>
      <c r="C30" s="97"/>
      <c r="D30" s="97">
        <v>0</v>
      </c>
      <c r="E30" s="97"/>
      <c r="F30" s="97">
        <v>0</v>
      </c>
      <c r="G30" s="97"/>
      <c r="H30" s="97">
        <v>-3551</v>
      </c>
      <c r="I30" s="97"/>
      <c r="J30" s="97">
        <f>SUM(B30:I30)</f>
        <v>-3551</v>
      </c>
      <c r="L30" s="97">
        <v>0</v>
      </c>
      <c r="M30" s="97"/>
      <c r="N30" s="97">
        <f>SUM(J30:L30)</f>
        <v>-3551</v>
      </c>
    </row>
    <row r="31" spans="2:14" ht="16.5" customHeight="1">
      <c r="B31" s="97"/>
      <c r="C31" s="97"/>
      <c r="D31" s="97"/>
      <c r="E31" s="97"/>
      <c r="F31" s="97"/>
      <c r="G31" s="97"/>
      <c r="H31" s="97"/>
      <c r="I31" s="97"/>
      <c r="J31" s="97"/>
      <c r="L31" s="97"/>
      <c r="M31" s="97"/>
      <c r="N31" s="97"/>
    </row>
    <row r="32" ht="16.5" customHeight="1">
      <c r="A32" s="88" t="s">
        <v>119</v>
      </c>
    </row>
    <row r="33" spans="1:14" ht="16.5" customHeight="1">
      <c r="A33" s="88" t="s">
        <v>120</v>
      </c>
      <c r="B33" s="97">
        <v>0</v>
      </c>
      <c r="C33" s="97"/>
      <c r="D33" s="97">
        <v>0</v>
      </c>
      <c r="E33" s="97"/>
      <c r="F33" s="97">
        <v>-349</v>
      </c>
      <c r="G33" s="97"/>
      <c r="H33" s="97">
        <v>349</v>
      </c>
      <c r="I33" s="97"/>
      <c r="J33" s="97">
        <f>SUM(B33:I33)</f>
        <v>0</v>
      </c>
      <c r="L33" s="97">
        <v>0</v>
      </c>
      <c r="M33" s="97"/>
      <c r="N33" s="97">
        <f>SUM(J33:L33)</f>
        <v>0</v>
      </c>
    </row>
    <row r="34" spans="2:14" ht="16.5" customHeight="1">
      <c r="B34" s="97"/>
      <c r="C34" s="97"/>
      <c r="D34" s="97"/>
      <c r="E34" s="97"/>
      <c r="F34" s="97"/>
      <c r="G34" s="97"/>
      <c r="H34" s="97"/>
      <c r="I34" s="97"/>
      <c r="J34" s="97"/>
      <c r="L34" s="97"/>
      <c r="M34" s="97"/>
      <c r="N34" s="97"/>
    </row>
    <row r="35" spans="1:14" ht="16.5" customHeight="1">
      <c r="A35" s="88" t="s">
        <v>118</v>
      </c>
      <c r="B35" s="97">
        <v>0</v>
      </c>
      <c r="C35" s="97"/>
      <c r="D35" s="97">
        <v>0</v>
      </c>
      <c r="E35" s="97"/>
      <c r="F35" s="97">
        <v>46</v>
      </c>
      <c r="G35" s="97"/>
      <c r="H35" s="97">
        <v>0</v>
      </c>
      <c r="I35" s="97"/>
      <c r="J35" s="97">
        <f>SUM(B35:I35)</f>
        <v>46</v>
      </c>
      <c r="L35" s="97">
        <v>0</v>
      </c>
      <c r="M35" s="97"/>
      <c r="N35" s="97">
        <f>SUM(J35:L35)</f>
        <v>46</v>
      </c>
    </row>
    <row r="36" spans="2:14" ht="16.5" customHeight="1">
      <c r="B36" s="97"/>
      <c r="C36" s="97"/>
      <c r="D36" s="97"/>
      <c r="E36" s="97"/>
      <c r="F36" s="97"/>
      <c r="G36" s="97"/>
      <c r="H36" s="97"/>
      <c r="I36" s="97"/>
      <c r="J36" s="97"/>
      <c r="L36" s="97"/>
      <c r="M36" s="97"/>
      <c r="N36" s="97"/>
    </row>
    <row r="37" spans="1:14" s="102" customFormat="1" ht="19.5" customHeight="1" thickBot="1">
      <c r="A37" s="99" t="s">
        <v>115</v>
      </c>
      <c r="B37" s="100">
        <f>SUM(B23:B36)</f>
        <v>60901</v>
      </c>
      <c r="C37" s="101"/>
      <c r="D37" s="100">
        <f>SUM(D23:D36)</f>
        <v>195</v>
      </c>
      <c r="E37" s="101"/>
      <c r="F37" s="100">
        <f>SUM(F23:F36)</f>
        <v>4167</v>
      </c>
      <c r="G37" s="101"/>
      <c r="H37" s="100">
        <f>SUM(H23:H36)</f>
        <v>17571</v>
      </c>
      <c r="I37" s="101"/>
      <c r="J37" s="100">
        <f>SUM(J23:J36)</f>
        <v>82834</v>
      </c>
      <c r="L37" s="100">
        <f>SUM(L23:L36)</f>
        <v>736</v>
      </c>
      <c r="M37" s="101"/>
      <c r="N37" s="100">
        <f>SUM(N23:N36)</f>
        <v>83570</v>
      </c>
    </row>
    <row r="38" spans="2:14" ht="16.5" customHeight="1" thickTop="1">
      <c r="B38" s="106"/>
      <c r="C38" s="107"/>
      <c r="D38" s="106"/>
      <c r="E38" s="107"/>
      <c r="F38" s="106"/>
      <c r="G38" s="107"/>
      <c r="H38" s="106"/>
      <c r="I38" s="107"/>
      <c r="J38" s="106"/>
      <c r="L38" s="106"/>
      <c r="M38" s="107"/>
      <c r="N38" s="106"/>
    </row>
    <row r="39" spans="2:14" ht="27.75" customHeight="1">
      <c r="B39" s="106"/>
      <c r="C39" s="107"/>
      <c r="D39" s="106"/>
      <c r="E39" s="107"/>
      <c r="F39" s="106"/>
      <c r="G39" s="107"/>
      <c r="H39" s="106"/>
      <c r="I39" s="107"/>
      <c r="J39" s="106"/>
      <c r="L39" s="106"/>
      <c r="M39" s="107"/>
      <c r="N39" s="106"/>
    </row>
    <row r="40" ht="16.5" customHeight="1">
      <c r="A40" s="84" t="s">
        <v>98</v>
      </c>
    </row>
    <row r="41" ht="16.5" customHeight="1">
      <c r="A41" s="84" t="s">
        <v>99</v>
      </c>
    </row>
    <row r="42" ht="16.5" customHeight="1">
      <c r="A42" s="84" t="s">
        <v>100</v>
      </c>
    </row>
    <row r="43" ht="16.5" customHeight="1">
      <c r="A43" s="108"/>
    </row>
    <row r="45" ht="16.5" customHeight="1">
      <c r="A45" s="87"/>
    </row>
  </sheetData>
  <mergeCells count="1">
    <mergeCell ref="A4:J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weelee</cp:lastModifiedBy>
  <cp:lastPrinted>2007-05-29T09:47:14Z</cp:lastPrinted>
  <dcterms:created xsi:type="dcterms:W3CDTF">2006-11-16T09:11:42Z</dcterms:created>
  <dcterms:modified xsi:type="dcterms:W3CDTF">2007-05-30T09:45:25Z</dcterms:modified>
  <cp:category/>
  <cp:version/>
  <cp:contentType/>
  <cp:contentStatus/>
</cp:coreProperties>
</file>